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高校女子）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<sst xmlns="http://schemas.openxmlformats.org/spreadsheetml/2006/main" count="183" uniqueCount="89">
  <si>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</si>
  <si>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</si>
  <si>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</si>
  <si>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</si>
  <si>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</si>
  <si>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</si>
  <si>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</si>
  <si>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</si>
  <si>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</si>
  <si>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</si>
  <si>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</si>
  <si>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</si>
  <si>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</si>
  <si>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</si>
  <si>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</si>
  <si>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</si>
  <si>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</si>
  <si>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</si>
  <si>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</si>
  <si>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</si>
  <si>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</si>
  <si>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</si>
  <si>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</si>
  <si>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</si>
  <si>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</si>
  <si>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</si>
  <si>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</si>
  <si>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</si>
  <si>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</si>
  <si>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</si>
  <si>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</si>
  <si>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</si>
  <si>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</si>
  <si>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</si>
  <si>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</si>
  <si>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</si>
  <si>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</si>
  <si>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</si>
  <si>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</si>
  <si>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</si>
  <si>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</si>
  <si>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</si>
  <si>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</si>
  <si>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</si>
  <si>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</si>
  <si>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</si>
  <si>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</si>
  <si>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</si>
  <si>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</si>
  <si>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反復横とび：男子</t>
  </si>
  <si>
    <t>反復横とび：女子</t>
  </si>
  <si>
    <t>ボール投げ：男子</t>
  </si>
  <si>
    <t>ボール投げ：女子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</si>
  <si>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</si>
  <si>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</si>
  <si>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</si>
  <si>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</si>
  <si>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</si>
  <si>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</si>
  <si>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</si>
  <si>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</si>
  <si>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</si>
  <si>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</si>
  <si>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</si>
  <si>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</si>
  <si>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</si>
  <si>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</si>
  <si>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</si>
  <si>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</si>
  <si>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</si>
  <si>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</si>
  <si>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</si>
  <si>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</si>
  <si>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</si>
  <si>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</si>
  <si>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</si>
  <si>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</si>
  <si>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</si>
  <si>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</si>
  <si>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高等学校</t>
  </si>
  <si>
    <t>１５歳</t>
  </si>
  <si>
    <t>E</t>
  </si>
  <si>
    <t>D</t>
  </si>
  <si>
    <t>C</t>
  </si>
  <si>
    <t>B</t>
  </si>
  <si>
    <t>A</t>
  </si>
  <si>
    <t>１６歳</t>
  </si>
  <si>
    <t>１７歳</t>
  </si>
  <si>
    <t>女子用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</si>
</sst>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8" borderId="46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8" borderId="46" xfId="0" applyFont="1" applyFill="1" applyBorder="1" applyAlignment="1" applyProtection="1">
      <alignment horizontal="right"/>
      <protection locked="0"/>
    </xf>
    <xf numFmtId="0" fontId="0" fillId="8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 shrinkToFit="1"/>
    </xf>
    <xf numFmtId="0" fontId="0" fillId="8" borderId="57" xfId="0" applyFill="1" applyBorder="1" applyAlignment="1" applyProtection="1">
      <alignment horizontal="right" vertical="center"/>
      <protection locked="0"/>
    </xf>
    <xf numFmtId="0" fontId="0" fillId="8" borderId="56" xfId="0" applyFill="1" applyBorder="1" applyAlignment="1" applyProtection="1">
      <alignment horizontal="right" vertical="center"/>
      <protection locked="0"/>
    </xf>
    <xf numFmtId="0" fontId="0" fillId="8" borderId="58" xfId="0" applyFill="1" applyBorder="1" applyAlignment="1" applyProtection="1">
      <alignment horizontal="right" vertical="center"/>
      <protection locked="0"/>
    </xf>
    <xf numFmtId="0" fontId="0" fillId="8" borderId="61" xfId="0" applyFill="1" applyBorder="1" applyAlignment="1" applyProtection="1">
      <alignment horizontal="right" vertical="center"/>
      <protection locked="0"/>
    </xf>
    <xf numFmtId="0" fontId="0" fillId="8" borderId="62" xfId="0" applyFill="1" applyBorder="1" applyAlignment="1" applyProtection="1">
      <alignment horizontal="right" vertical="center"/>
      <protection locked="0"/>
    </xf>
    <xf numFmtId="0" fontId="0" fillId="8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('記録表（高校女子）'!$D$18,'記録表（高校女子）'!$F$18,'記録表（高校女子）'!$H$18,'記録表（高校女子）'!$J$18,'記録表（高校女子）'!$L$18,'記録表（高校女子）'!$N$18)</c:f>
              <c:numCache>
                <c:ptCount val="6"/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10969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17418"/>
        <c:axId val="19956763"/>
      </c:radarChart>
      <c:catAx>
        <c:axId val="221741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393140"/>
        <c:axId val="5885077"/>
      </c:radarChart>
      <c:catAx>
        <c:axId val="4539314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65.78947368421053</c:v>
                </c:pt>
                <c:pt idx="1">
                  <c:v>58.82352941176471</c:v>
                </c:pt>
                <c:pt idx="2">
                  <c:v>57.14285714285714</c:v>
                </c:pt>
                <c:pt idx="3">
                  <c:v>60</c:v>
                </c:pt>
                <c:pt idx="4">
                  <c:v>50</c:v>
                </c:pt>
                <c:pt idx="5">
                  <c:v>45.212765957446805</c:v>
                </c:pt>
                <c:pt idx="6">
                  <c:v>56.666666666666664</c:v>
                </c:pt>
                <c:pt idx="7">
                  <c:v>54.166666666666664</c:v>
                </c:pt>
              </c:numCache>
            </c:numRef>
          </c:val>
        </c:ser>
        <c:axId val="52965694"/>
        <c:axId val="6929199"/>
      </c:radarChart>
      <c:catAx>
        <c:axId val="5296569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362792"/>
        <c:axId val="24394217"/>
      </c:radarChart>
      <c:catAx>
        <c:axId val="6236279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221362"/>
        <c:axId val="29774531"/>
      </c:radarChart>
      <c:catAx>
        <c:axId val="1822136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644188"/>
        <c:axId val="62926781"/>
      </c:radarChart>
      <c:catAx>
        <c:axId val="6664418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('記録表（高校女子）'!$D$19,'記録表（高校女子）'!$F$19,'記録表（高校女子）'!$H$19,'記録表（高校女子）'!$J$19,'記録表（高校女子）'!$L$19,'記録表（高校女子）'!$N$19)</c:f>
              <c:numCache>
                <c:ptCount val="6"/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('記録表（高校女子）'!$D$20,'記録表（高校女子）'!$F$20,'記録表（高校女子）'!$H$20,'記録表（高校女子）'!$J$20,'記録表（高校女子）'!$L$20,'記録表（高校女子）'!$N$20)</c:f>
              <c:numCache>
                <c:ptCount val="6"/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('記録表（高校女子）'!$D$21,'記録表（高校女子）'!$F$21,'記録表（高校女子）'!$H$21,'記録表（高校女子）'!$J$21,'記録表（高校女子）'!$L$21,'記録表（高校女子）'!$N$21)</c:f>
              <c:numCache>
                <c:ptCount val="6"/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73919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('記録表（高校女子）'!$D$22,'記録表（高校女子）'!$F$22,'記録表（高校女子）'!$H$22,'記録表（高校女子）'!$J$22,'記録表（高校女子）'!$L$22,'記録表（高校女子）'!$N$22)</c:f>
              <c:numCache>
                <c:ptCount val="6"/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88516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('記録表（高校女子）'!$D$24,'記録表（高校女子）'!$F$24,'記録表（高校女子）'!$H$24,'記録表（高校女子）'!$J$24,'記録表（高校女子）'!$L$24,'記録表（高校女子）'!$N$24)</c:f>
              <c:numCache>
                <c:ptCount val="6"/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45896802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('記録表（高校女子）'!$D$25,'記録表（高校女子）'!$F$25,'記録表（高校女子）'!$H$25,'記録表（高校女子）'!$J$25,'記録表（高校女子）'!$L$25,'記録表（高校女子）'!$N$25)</c:f>
              <c:numCache>
                <c:ptCount val="6"/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66534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('記録表（高校女子）'!$D$26,'記録表（高校女子）'!$F$26,'記録表（高校女子）'!$H$26,'記録表（高校女子）'!$J$26,'記録表（高校女子）'!$L$26,'記録表（高校女子）'!$N$26)</c:f>
              <c:numCache>
                <c:ptCount val="6"/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('記録表（高校女子）'!$D$23,'記録表（高校女子）'!$F$23,'記録表（高校女子）'!$H$23,'記録表（高校女子）'!$J$23,'記録表（高校女子）'!$L$23,'記録表（高校女子）'!$N$23)</c:f>
              <c:numCache>
                <c:ptCount val="6"/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79</v>
      </c>
      <c r="O2" s="107" t="s">
        <v>88</v>
      </c>
    </row>
    <row r="3" spans="4:11" ht="13.5">
      <c r="D3" s="130" t="s">
        <v>55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56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57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58</v>
      </c>
      <c r="E9" s="113"/>
      <c r="F9" s="113" t="s">
        <v>59</v>
      </c>
      <c r="G9" s="113"/>
      <c r="H9" s="113" t="s">
        <v>60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58</v>
      </c>
      <c r="E16" s="122"/>
      <c r="F16" s="122"/>
      <c r="G16" s="123"/>
      <c r="H16" s="121" t="s">
        <v>59</v>
      </c>
      <c r="I16" s="122"/>
      <c r="J16" s="122"/>
      <c r="K16" s="123"/>
      <c r="L16" s="121" t="s">
        <v>60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IF(D18="","",(VLOOKUP(D18,'得点表'!$E$2:$F$11,2)))</f>
      </c>
      <c r="F18" s="21"/>
      <c r="G18" s="66">
        <f>IF(F18="","",(VLOOKUP(F18,'得点表'!$E$2:$F$11,2)))</f>
      </c>
      <c r="H18" s="20"/>
      <c r="I18" s="66">
        <f>IF(H18="","",(VLOOKUP(H18,'得点表'!$E$2:$F$11,2)))</f>
      </c>
      <c r="J18" s="21"/>
      <c r="K18" s="66">
        <f>IF(J18="","",(VLOOKUP(J18,'得点表'!$E$2:$F$11,2)))</f>
      </c>
      <c r="L18" s="20"/>
      <c r="M18" s="67">
        <f>IF(L18="","",(VLOOKUP(L18,'得点表'!$E$2:$F$11,2)))</f>
      </c>
      <c r="N18" s="35"/>
      <c r="O18" s="68">
        <f>IF(N18="","",(VLOOKUP(N18,'得点表'!$E$2:$F$11,2)))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IF(D19="","",(VLOOKUP(D19,'得点表'!$E$14:$F$23,2)))</f>
      </c>
      <c r="F19" s="23"/>
      <c r="G19" s="72">
        <f>IF(F19="","",(VLOOKUP(F19,'得点表'!$E$14:$F$23,2)))</f>
      </c>
      <c r="H19" s="22"/>
      <c r="I19" s="72">
        <f>IF(H19="","",(VLOOKUP(H19,'得点表'!$E$14:$F$23,2)))</f>
      </c>
      <c r="J19" s="23"/>
      <c r="K19" s="72">
        <f>IF(J19="","",(VLOOKUP(J19,'得点表'!$E$14:$F$23,2)))</f>
      </c>
      <c r="L19" s="22"/>
      <c r="M19" s="73">
        <f>IF(L19="","",(VLOOKUP(L19,'得点表'!$E$14:$F$23,2)))</f>
      </c>
      <c r="N19" s="36"/>
      <c r="O19" s="74">
        <f>IF(N19="","",(VLOOKUP(N19,'得点表'!$E$14:$F$23,2)))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IF(D20="","",(VLOOKUP(D20,'得点表'!$E$26:$F$35,2)))</f>
      </c>
      <c r="F20" s="25"/>
      <c r="G20" s="77">
        <f>IF(F20="","",(VLOOKUP(F20,'得点表'!$E$26:$F$35,2)))</f>
      </c>
      <c r="H20" s="24"/>
      <c r="I20" s="77">
        <f>IF(H20="","",(VLOOKUP(H20,'得点表'!$E$26:$F$35,2)))</f>
      </c>
      <c r="J20" s="25"/>
      <c r="K20" s="77">
        <f>IF(J20="","",(VLOOKUP(J20,'得点表'!$E$26:$F$35,2)))</f>
      </c>
      <c r="L20" s="24"/>
      <c r="M20" s="78">
        <f>IF(L20="","",(VLOOKUP(L20,'得点表'!$E$26:$F$35,2)))</f>
      </c>
      <c r="N20" s="37"/>
      <c r="O20" s="79">
        <f>IF(N20="","",(VLOOKUP(N20,'得点表'!$E$26:$F$35,2)))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IF(D21="","",(VLOOKUP(D21,'得点表'!$E$38:$F$47,2)))</f>
      </c>
      <c r="F21" s="23"/>
      <c r="G21" s="72">
        <f>IF(F21="","",(VLOOKUP(F21,'得点表'!$E$38:$F$47,2)))</f>
      </c>
      <c r="H21" s="22"/>
      <c r="I21" s="72">
        <f>IF(H21="","",(VLOOKUP(H21,'得点表'!$E$38:$F$47,2)))</f>
      </c>
      <c r="J21" s="23"/>
      <c r="K21" s="72">
        <f>IF(J21="","",(VLOOKUP(J21,'得点表'!$E$38:$F$47,2)))</f>
      </c>
      <c r="L21" s="22"/>
      <c r="M21" s="73">
        <f>IF(L21="","",(VLOOKUP(L21,'得点表'!$E$38:$F$47,2)))</f>
      </c>
      <c r="N21" s="36"/>
      <c r="O21" s="74">
        <f>IF(N21="","",(VLOOKUP(N21,'得点表'!$E$38:$F$47,2)))</f>
      </c>
    </row>
    <row r="22" spans="2:15" ht="16.5" customHeight="1">
      <c r="B22" s="75" t="s">
        <v>61</v>
      </c>
      <c r="C22" s="76" t="s">
        <v>17</v>
      </c>
      <c r="D22" s="24"/>
      <c r="E22" s="66">
        <f>IF(D22="","",(VLOOKUP(D22,'得点表'!$K$2:$L$11,2)))</f>
      </c>
      <c r="F22" s="25"/>
      <c r="G22" s="77">
        <f>IF(F22="","",(VLOOKUP(F22,'得点表'!$K$2:$L$11,2)))</f>
      </c>
      <c r="H22" s="24"/>
      <c r="I22" s="77">
        <f>IF(H22="","",(VLOOKUP(H22,'得点表'!$K$2:$L$11,2)))</f>
      </c>
      <c r="J22" s="25"/>
      <c r="K22" s="77">
        <f>IF(J22="","",(VLOOKUP(J22,'得点表'!$K$2:$L$11,2)))</f>
      </c>
      <c r="L22" s="24"/>
      <c r="M22" s="78">
        <f>IF(L22="","",(VLOOKUP(L22,'得点表'!$K$2:$L$11,2)))</f>
      </c>
      <c r="N22" s="37"/>
      <c r="O22" s="79">
        <f>IF(N22="","",(VLOOKUP(N22,'得点表'!$K$2:$L$11,2)))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IF(D23="","",(VLOOKUP(D23,'得点表'!$K$14:$L$23,2)))</f>
      </c>
      <c r="F23" s="23"/>
      <c r="G23" s="72">
        <f>IF(F23="","",(VLOOKUP(F23,'得点表'!$K$14:$L$23,2)))</f>
      </c>
      <c r="H23" s="22"/>
      <c r="I23" s="72">
        <f>IF(H23="","",(VLOOKUP(H23,'得点表'!$K$14:$L$23,2)))</f>
      </c>
      <c r="J23" s="23"/>
      <c r="K23" s="72">
        <f>IF(J23="","",(VLOOKUP(J23,'得点表'!$K$14:$L$23,2)))</f>
      </c>
      <c r="L23" s="22"/>
      <c r="M23" s="73">
        <f>IF(L23="","",(VLOOKUP(L23,'得点表'!$K$14:$L$23,2)))</f>
      </c>
      <c r="N23" s="36"/>
      <c r="O23" s="74">
        <f>IF(N23="","",(VLOOKUP(N23,'得点表'!$K$14:$L$23,2)))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IF(D24="","",(VLOOKUP(D24,'得点表'!$K$26:$L$35,2)))</f>
      </c>
      <c r="F24" s="95"/>
      <c r="G24" s="77">
        <f>IF(F24="","",(VLOOKUP(F24,'得点表'!$K$26:$L$35,2)))</f>
      </c>
      <c r="H24" s="94"/>
      <c r="I24" s="77">
        <f>IF(H24="","",(VLOOKUP(H24,'得点表'!$K$26:$L$35,2)))</f>
      </c>
      <c r="J24" s="95"/>
      <c r="K24" s="77">
        <f>IF(J24="","",(VLOOKUP(J24,'得点表'!$K$26:$L$35,2)))</f>
      </c>
      <c r="L24" s="94"/>
      <c r="M24" s="78">
        <f>IF(L24="","",(VLOOKUP(L24,'得点表'!$K$26:$L$35,2)))</f>
      </c>
      <c r="N24" s="96"/>
      <c r="O24" s="79">
        <f>IF(N24="","",(VLOOKUP(N24,'得点表'!$K$26:$L$35,2)))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IF(D25="","",(VLOOKUP(D25,'得点表'!$K$38:$L$47,2)))</f>
      </c>
      <c r="F25" s="23"/>
      <c r="G25" s="72">
        <f>IF(F25="","",(VLOOKUP(F25,'得点表'!$K$38:$L$47,2)))</f>
      </c>
      <c r="H25" s="22"/>
      <c r="I25" s="72">
        <f>IF(H25="","",(VLOOKUP(H25,'得点表'!$K$38:$L$47,2)))</f>
      </c>
      <c r="J25" s="23"/>
      <c r="K25" s="72">
        <f>IF(J25="","",(VLOOKUP(J25,'得点表'!$K$38:$L$47,2)))</f>
      </c>
      <c r="L25" s="22"/>
      <c r="M25" s="73">
        <f>IF(L25="","",(VLOOKUP(L25,'得点表'!$K$38:$L$47,2)))</f>
      </c>
      <c r="N25" s="36"/>
      <c r="O25" s="74">
        <f>IF(N25="","",(VLOOKUP(N25,'得点表'!$K$38:$L$47,2)))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IF(D26="","",(VLOOKUP(D26,'得点表'!$K$50:$L$59,2)))</f>
      </c>
      <c r="F26" s="100"/>
      <c r="G26" s="101">
        <f>IF(F26="","",(VLOOKUP(F26,'得点表'!$K$50:$L$59,2)))</f>
      </c>
      <c r="H26" s="99"/>
      <c r="I26" s="101">
        <f>IF(H26="","",(VLOOKUP(H26,'得点表'!$K$50:$L$59,2)))</f>
      </c>
      <c r="J26" s="100"/>
      <c r="K26" s="101">
        <f>IF(J26="","",(VLOOKUP(J26,'得点表'!$K$50:$L$59,2)))</f>
      </c>
      <c r="L26" s="99"/>
      <c r="M26" s="102">
        <f>IF(L26="","",(VLOOKUP(L26,'得点表'!$K$50:$L$59,2)))</f>
      </c>
      <c r="N26" s="103"/>
      <c r="O26" s="104">
        <f>IF(N26="","",(VLOOKUP(N26,'得点表'!$K$50:$L$59,2)))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78</v>
      </c>
    </row>
    <row r="30" ht="13.5">
      <c r="A30" s="43" t="s">
        <v>31</v>
      </c>
    </row>
    <row r="31" ht="7.5" customHeight="1"/>
    <row r="32" ht="13.5">
      <c r="B32" s="43" t="s">
        <v>65</v>
      </c>
    </row>
    <row r="33" ht="7.5" customHeight="1"/>
    <row r="34" ht="13.5">
      <c r="B34" s="43" t="s">
        <v>67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66</v>
      </c>
      <c r="C38"/>
    </row>
    <row r="39" spans="2:3" ht="13.5" customHeight="1">
      <c r="B39"/>
      <c r="C39" t="s">
        <v>64</v>
      </c>
    </row>
    <row r="40" ht="7.5" customHeight="1"/>
    <row r="41" ht="13.5">
      <c r="B41" s="43" t="s">
        <v>68</v>
      </c>
    </row>
    <row r="42" ht="13.5">
      <c r="B42" s="43" t="s">
        <v>53</v>
      </c>
    </row>
    <row r="43" ht="7.5" customHeight="1"/>
    <row r="44" ht="13.5">
      <c r="B44" s="43" t="s">
        <v>69</v>
      </c>
    </row>
    <row r="45" ht="14.25" thickBot="1"/>
    <row r="46" spans="2:15" ht="18.75" customHeight="1">
      <c r="B46" s="131" t="s">
        <v>77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61</v>
      </c>
      <c r="C10" s="27" t="s">
        <v>17</v>
      </c>
      <c r="D10" s="91">
        <f>'記録表（高校女子）'!D22</f>
        <v>0</v>
      </c>
      <c r="E10" s="88"/>
      <c r="F10" s="29" t="e">
        <f>E10/D10*50</f>
        <v>#DIV/0!</v>
      </c>
      <c r="G10" s="91">
        <f>'記録表（高校女子）'!H22</f>
        <v>0</v>
      </c>
      <c r="H10" s="88"/>
      <c r="I10" s="29" t="e">
        <f>H10/G10*50</f>
        <v>#DIV/0!</v>
      </c>
      <c r="J10" s="91">
        <f>'記録表（高校女子）'!L22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76</v>
      </c>
      <c r="C10" s="27" t="s">
        <v>16</v>
      </c>
      <c r="D10" s="91">
        <f>'記録表（高校女子）'!D23</f>
        <v>0</v>
      </c>
      <c r="E10" s="88"/>
      <c r="F10" s="29" t="e">
        <f t="shared" si="0"/>
        <v>#DIV/0!</v>
      </c>
      <c r="G10" s="91">
        <f>'記録表（高校女子）'!H23</f>
        <v>0</v>
      </c>
      <c r="H10" s="88"/>
      <c r="I10" s="29" t="e">
        <f t="shared" si="1"/>
        <v>#DIV/0!</v>
      </c>
      <c r="J10" s="91">
        <f>'記録表（高校女子）'!L23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D1">
      <selection activeCell="D1" sqref="D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62</v>
      </c>
      <c r="K1" s="38" t="s">
        <v>63</v>
      </c>
      <c r="N1" s="176"/>
      <c r="O1" s="176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6"/>
      <c r="O8" s="176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6"/>
      <c r="O15" s="176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6" t="s">
        <v>80</v>
      </c>
      <c r="O22" s="176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81</v>
      </c>
    </row>
    <row r="24" spans="14:15" ht="10.5" customHeight="1">
      <c r="N24" s="38">
        <v>31</v>
      </c>
      <c r="O24" s="38" t="s">
        <v>82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41</v>
      </c>
      <c r="O25" s="38" t="s">
        <v>83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52</v>
      </c>
      <c r="O26" s="38" t="s">
        <v>84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61</v>
      </c>
      <c r="O27" s="38" t="s">
        <v>85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6" t="s">
        <v>86</v>
      </c>
      <c r="O29" s="176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81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31</v>
      </c>
      <c r="O31" s="38" t="s">
        <v>82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42</v>
      </c>
      <c r="O32" s="38" t="s">
        <v>83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53</v>
      </c>
      <c r="O33" s="38" t="s">
        <v>84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63</v>
      </c>
      <c r="O34" s="38" t="s">
        <v>85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6" t="s">
        <v>87</v>
      </c>
      <c r="O36" s="176"/>
    </row>
    <row r="37" spans="2:15" ht="10.5" customHeight="1">
      <c r="B37" s="38" t="s">
        <v>49</v>
      </c>
      <c r="E37" s="38" t="s">
        <v>50</v>
      </c>
      <c r="H37" s="38" t="s">
        <v>47</v>
      </c>
      <c r="K37" s="38" t="s">
        <v>48</v>
      </c>
      <c r="N37" s="38">
        <v>0</v>
      </c>
      <c r="O37" s="38" t="s">
        <v>81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82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43</v>
      </c>
      <c r="O39" s="38" t="s">
        <v>83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54</v>
      </c>
      <c r="O40" s="38" t="s">
        <v>84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65</v>
      </c>
      <c r="O41" s="38" t="s">
        <v>85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51</v>
      </c>
      <c r="K49" s="38" t="s">
        <v>52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2011-03-14T08:50:48Z</dcterms:modified>
  <cp:category/>
  <cp:version/>
  <cp:contentType/>
  <cp:contentStatus/>
</cp:coreProperties>
</file>